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laudia\Desktop\"/>
    </mc:Choice>
  </mc:AlternateContent>
  <xr:revisionPtr revIDLastSave="0" documentId="8_{F6958487-4D23-41DF-8333-770BBBD9BC48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uper_UCA" sheetId="20" r:id="rId1"/>
    <sheet name="Super_TPF" sheetId="7" r:id="rId2"/>
  </sheets>
  <definedNames>
    <definedName name="_xlnm.Print_Area" localSheetId="1">Super_TPF!#REF!</definedName>
    <definedName name="_xlnm.Print_Area" localSheetId="0">Super_UCA!#REF!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" i="7" l="1"/>
  <c r="M7" i="7"/>
  <c r="M6" i="7"/>
  <c r="M8" i="20"/>
  <c r="M7" i="20"/>
  <c r="M6" i="20"/>
</calcChain>
</file>

<file path=xl/sharedStrings.xml><?xml version="1.0" encoding="utf-8"?>
<sst xmlns="http://schemas.openxmlformats.org/spreadsheetml/2006/main" count="76" uniqueCount="35">
  <si>
    <t>OD Sat (%)</t>
  </si>
  <si>
    <t>Turbidez (UNT)</t>
  </si>
  <si>
    <t>Dureza (mg/L)</t>
  </si>
  <si>
    <t>Cloretos (mg/L)</t>
  </si>
  <si>
    <t>DBO5 (mg/L)</t>
  </si>
  <si>
    <t>DQO (mg/L)</t>
  </si>
  <si>
    <t>TPF</t>
  </si>
  <si>
    <t>UCA</t>
  </si>
  <si>
    <t>Temp. Água (ºC)</t>
  </si>
  <si>
    <t>Nitrito (mg/L)</t>
  </si>
  <si>
    <t>Nitrato (mg/L)</t>
  </si>
  <si>
    <t>pH (unidades)</t>
  </si>
  <si>
    <t>Fenois (mg/L)</t>
  </si>
  <si>
    <t>Colif. Totais (NMP/100mL)</t>
  </si>
  <si>
    <t>Colif. Fecais (NMP/100mL)</t>
  </si>
  <si>
    <t>Oxig. Dissolvido (mg/L)</t>
  </si>
  <si>
    <t>Sólid.Totais (mg/L)</t>
  </si>
  <si>
    <t>Condutividade (µS/cm)</t>
  </si>
  <si>
    <t>Fósforo Total (mg/L)</t>
  </si>
  <si>
    <t>Fosfato Total (mg/L P)</t>
  </si>
  <si>
    <t>Ferro Total (mg/L)</t>
  </si>
  <si>
    <t>Óleos e Graxas (mg/L)</t>
  </si>
  <si>
    <t>Alcalinidade(mg/L)</t>
  </si>
  <si>
    <t>Transparência (m)</t>
  </si>
  <si>
    <t>Min.</t>
  </si>
  <si>
    <t>Méd.</t>
  </si>
  <si>
    <t>Max.</t>
  </si>
  <si>
    <t>Classe 1</t>
  </si>
  <si>
    <t>Classe 2</t>
  </si>
  <si>
    <t>Classe 3</t>
  </si>
  <si>
    <t>Classe 4</t>
  </si>
  <si>
    <t>Clorofila (Ug/L)</t>
  </si>
  <si>
    <t>Cádmio (mg/L)</t>
  </si>
  <si>
    <t>N-Amoniacal (mg/L)</t>
  </si>
  <si>
    <t>NTK (mg/L)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</si>
</sst>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[$-416]mmm\-yy;@"/>
    <numFmt numFmtId="167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3" fillId="0" borderId="0" xfId="0" applyFont="1" applyAlignment="1">
      <alignment vertical="center"/>
    </xf>
    <xf numFmtId="166" fontId="5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1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2" fontId="6" fillId="8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9" fontId="5" fillId="0" borderId="1" xfId="1" applyNumberFormat="1" applyFont="1" applyBorder="1" applyAlignment="1">
      <alignment horizontal="center" vertical="center"/>
    </xf>
    <xf numFmtId="167" fontId="5" fillId="3" borderId="1" xfId="0" applyNumberFormat="1" applyFont="1" applyFill="1" applyBorder="1" applyAlignment="1">
      <alignment horizontal="center" vertical="center"/>
    </xf>
    <xf numFmtId="167" fontId="5" fillId="2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166" fontId="4" fillId="9" borderId="1" xfId="0" applyNumberFormat="1" applyFont="1" applyFill="1" applyBorder="1" applyAlignment="1">
      <alignment horizontal="center" vertical="center" wrapText="1"/>
    </xf>
    <xf numFmtId="166" fontId="4" fillId="9" borderId="2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5" xfId="2" xr:uid="{00000000-0005-0000-0000-000001000000}"/>
    <cellStyle name="Porcentagem" xfId="1" builtinId="5"/>
  </cellStyles>
  <dxfs count="102"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zoomScale="85" zoomScaleNormal="85" workbookViewId="0">
      <pane ySplit="1" topLeftCell="A2" activePane="bottomLeft" state="frozen"/>
      <selection pane="bottomLeft" sqref="A1:N20"/>
    </sheetView>
  </sheetViews>
  <sheetFormatPr defaultColWidth="11.5546875" defaultRowHeight="13.8" x14ac:dyDescent="0.3"/>
  <cols>
    <col min="1" max="16384" width="11.5546875" style="1"/>
  </cols>
  <sheetData>
    <row r="1" spans="1:14" ht="52.8" customHeight="1" x14ac:dyDescent="0.3">
      <c r="A1" s="24" t="s">
        <v>7</v>
      </c>
      <c r="B1" s="29" t="s">
        <v>14</v>
      </c>
      <c r="C1" s="29" t="s">
        <v>15</v>
      </c>
      <c r="D1" s="29" t="s">
        <v>1</v>
      </c>
      <c r="E1" s="29" t="s">
        <v>9</v>
      </c>
      <c r="F1" s="29" t="s">
        <v>10</v>
      </c>
      <c r="G1" s="29" t="s">
        <v>33</v>
      </c>
      <c r="H1" s="29" t="s">
        <v>3</v>
      </c>
      <c r="I1" s="29" t="s">
        <v>11</v>
      </c>
      <c r="J1" s="29" t="s">
        <v>18</v>
      </c>
      <c r="K1" s="29" t="s">
        <v>4</v>
      </c>
      <c r="L1" s="29" t="s">
        <v>12</v>
      </c>
      <c r="M1" s="29" t="s">
        <v>31</v>
      </c>
      <c r="N1" s="29" t="s">
        <v>32</v>
      </c>
    </row>
    <row r="2" spans="1:14" s="5" customFormat="1" ht="10.199999999999999" x14ac:dyDescent="0.3">
      <c r="A2" s="2">
        <v>44365</v>
      </c>
      <c r="B2" s="6">
        <v>79</v>
      </c>
      <c r="C2" s="7">
        <v>7.6</v>
      </c>
      <c r="D2" s="7">
        <v>7.4</v>
      </c>
      <c r="E2" s="11">
        <v>0.03</v>
      </c>
      <c r="F2" s="13">
        <v>0.17399999999999999</v>
      </c>
      <c r="G2" s="23">
        <v>0.3</v>
      </c>
      <c r="H2" s="15">
        <v>2.8</v>
      </c>
      <c r="I2" s="13">
        <v>7.08</v>
      </c>
      <c r="J2" s="16">
        <v>0.01</v>
      </c>
      <c r="K2" s="18">
        <v>3.42</v>
      </c>
      <c r="L2" s="17">
        <v>2E-3</v>
      </c>
      <c r="M2" s="7">
        <v>3</v>
      </c>
      <c r="N2" s="21">
        <v>1E-3</v>
      </c>
    </row>
    <row r="3" spans="1:14" s="5" customFormat="1" ht="10.199999999999999" x14ac:dyDescent="0.3">
      <c r="A3" s="2">
        <v>44421</v>
      </c>
      <c r="B3" s="6">
        <v>1.8</v>
      </c>
      <c r="C3" s="7">
        <v>6.2</v>
      </c>
      <c r="D3" s="7">
        <v>4.9000000000000004</v>
      </c>
      <c r="E3" s="11">
        <v>0.03</v>
      </c>
      <c r="F3" s="13">
        <v>0.41799999999999998</v>
      </c>
      <c r="G3" s="23">
        <v>0.3</v>
      </c>
      <c r="H3" s="15">
        <v>2.89</v>
      </c>
      <c r="I3" s="13">
        <v>6.9</v>
      </c>
      <c r="J3" s="16">
        <v>0.01</v>
      </c>
      <c r="K3" s="18">
        <v>2.2799999999999998</v>
      </c>
      <c r="L3" s="17">
        <v>2E-3</v>
      </c>
      <c r="M3" s="7">
        <v>3</v>
      </c>
      <c r="N3" s="21">
        <v>1E-3</v>
      </c>
    </row>
    <row r="4" spans="1:14" s="5" customFormat="1" ht="10.199999999999999" x14ac:dyDescent="0.3">
      <c r="A4" s="2">
        <v>44498</v>
      </c>
      <c r="B4" s="6">
        <v>1.8</v>
      </c>
      <c r="C4" s="7">
        <v>7.2</v>
      </c>
      <c r="D4" s="7">
        <v>9.9</v>
      </c>
      <c r="E4" s="11">
        <v>4.2599999999999999E-2</v>
      </c>
      <c r="F4" s="13">
        <v>0.06</v>
      </c>
      <c r="G4" s="23">
        <v>0.3</v>
      </c>
      <c r="H4" s="15">
        <v>5.91</v>
      </c>
      <c r="I4" s="13">
        <v>7.13</v>
      </c>
      <c r="J4" s="16">
        <v>6.0000000000000001E-3</v>
      </c>
      <c r="K4" s="18">
        <v>1.2</v>
      </c>
      <c r="L4" s="17">
        <v>2E-3</v>
      </c>
      <c r="M4" s="7">
        <v>3</v>
      </c>
      <c r="N4" s="21">
        <v>1E-3</v>
      </c>
    </row>
    <row r="5" spans="1:14" s="5" customFormat="1" ht="10.199999999999999" x14ac:dyDescent="0.3">
      <c r="A5" s="2">
        <v>44540</v>
      </c>
      <c r="B5" s="6">
        <v>1.8</v>
      </c>
      <c r="C5" s="7">
        <v>7.3</v>
      </c>
      <c r="D5" s="7">
        <v>5.8</v>
      </c>
      <c r="E5" s="11">
        <v>0.03</v>
      </c>
      <c r="F5" s="13">
        <v>0.16500000000000001</v>
      </c>
      <c r="G5" s="23">
        <v>0.3</v>
      </c>
      <c r="H5" s="15">
        <v>1.81</v>
      </c>
      <c r="I5" s="13">
        <v>6.86</v>
      </c>
      <c r="J5" s="16">
        <v>9.1999999999999998E-2</v>
      </c>
      <c r="K5" s="18">
        <v>1.2</v>
      </c>
      <c r="L5" s="17">
        <v>2E-3</v>
      </c>
      <c r="M5" s="7">
        <v>3</v>
      </c>
      <c r="N5" s="21">
        <v>1E-3</v>
      </c>
    </row>
    <row r="6" spans="1:14" s="5" customFormat="1" ht="10.199999999999999" x14ac:dyDescent="0.3">
      <c r="A6" s="19" t="s">
        <v>24</v>
      </c>
      <c r="B6" s="4">
        <v>1.8</v>
      </c>
      <c r="C6" s="8">
        <v>6.2</v>
      </c>
      <c r="D6" s="10">
        <v>4.9000000000000004</v>
      </c>
      <c r="E6" s="12">
        <v>0.03</v>
      </c>
      <c r="F6" s="8">
        <v>0.06</v>
      </c>
      <c r="G6" s="8">
        <v>0.3</v>
      </c>
      <c r="H6" s="8">
        <v>1.81</v>
      </c>
      <c r="I6" s="8">
        <v>6.86</v>
      </c>
      <c r="J6" s="12">
        <v>6.0000000000000001E-3</v>
      </c>
      <c r="K6" s="10">
        <v>1.2</v>
      </c>
      <c r="L6" s="12">
        <v>2E-3</v>
      </c>
      <c r="M6" s="10">
        <f>MIN(M2:M5)</f>
        <v>3</v>
      </c>
      <c r="N6" s="22">
        <v>1E-3</v>
      </c>
    </row>
    <row r="7" spans="1:14" s="5" customFormat="1" ht="10.199999999999999" x14ac:dyDescent="0.3">
      <c r="A7" s="19" t="s">
        <v>25</v>
      </c>
      <c r="B7" s="4">
        <v>21.099999999999998</v>
      </c>
      <c r="C7" s="8">
        <v>7.0750000000000002</v>
      </c>
      <c r="D7" s="10">
        <v>7.0000000000000009</v>
      </c>
      <c r="E7" s="12">
        <v>3.3149999999999999E-2</v>
      </c>
      <c r="F7" s="8">
        <v>0.20424999999999999</v>
      </c>
      <c r="G7" s="8">
        <v>0.3</v>
      </c>
      <c r="H7" s="8">
        <v>3.3525</v>
      </c>
      <c r="I7" s="8">
        <v>6.9924999999999997</v>
      </c>
      <c r="J7" s="12">
        <v>2.9499999999999998E-2</v>
      </c>
      <c r="K7" s="10">
        <v>2.0249999999999999</v>
      </c>
      <c r="L7" s="12">
        <v>2E-3</v>
      </c>
      <c r="M7" s="10">
        <f>AVERAGE(M2:M5)</f>
        <v>3</v>
      </c>
      <c r="N7" s="22">
        <v>1E-3</v>
      </c>
    </row>
    <row r="8" spans="1:14" s="5" customFormat="1" ht="10.199999999999999" x14ac:dyDescent="0.3">
      <c r="A8" s="19" t="s">
        <v>26</v>
      </c>
      <c r="B8" s="4">
        <v>79</v>
      </c>
      <c r="C8" s="8">
        <v>7.6</v>
      </c>
      <c r="D8" s="10">
        <v>9.9</v>
      </c>
      <c r="E8" s="12">
        <v>4.2599999999999999E-2</v>
      </c>
      <c r="F8" s="8">
        <v>0.41799999999999998</v>
      </c>
      <c r="G8" s="8">
        <v>0.3</v>
      </c>
      <c r="H8" s="8">
        <v>5.91</v>
      </c>
      <c r="I8" s="8">
        <v>7.13</v>
      </c>
      <c r="J8" s="12">
        <v>9.1999999999999998E-2</v>
      </c>
      <c r="K8" s="10">
        <v>3.42</v>
      </c>
      <c r="L8" s="12">
        <v>2E-3</v>
      </c>
      <c r="M8" s="10">
        <f>MAX(M2:M5)</f>
        <v>3</v>
      </c>
      <c r="N8" s="22">
        <v>1E-3</v>
      </c>
    </row>
    <row r="9" spans="1:14" s="5" customFormat="1" ht="10.199999999999999" x14ac:dyDescent="0.3">
      <c r="A9" s="25" t="s">
        <v>27</v>
      </c>
      <c r="B9" s="20">
        <v>1</v>
      </c>
      <c r="C9" s="20">
        <v>1</v>
      </c>
      <c r="D9" s="20">
        <v>1</v>
      </c>
      <c r="E9" s="20">
        <v>1</v>
      </c>
      <c r="F9" s="20">
        <v>1</v>
      </c>
      <c r="G9" s="20">
        <v>1</v>
      </c>
      <c r="H9" s="20">
        <v>1</v>
      </c>
      <c r="I9" s="20">
        <v>1</v>
      </c>
      <c r="J9" s="20">
        <v>0.75</v>
      </c>
      <c r="K9" s="20">
        <v>0.75</v>
      </c>
      <c r="L9" s="20">
        <v>1</v>
      </c>
      <c r="M9" s="20">
        <v>1</v>
      </c>
      <c r="N9" s="20">
        <v>1</v>
      </c>
    </row>
    <row r="10" spans="1:14" s="5" customFormat="1" ht="10.199999999999999" x14ac:dyDescent="0.3">
      <c r="A10" s="26" t="s">
        <v>28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0.25</v>
      </c>
      <c r="L10" s="20">
        <v>0</v>
      </c>
      <c r="M10" s="20">
        <v>0</v>
      </c>
      <c r="N10" s="20">
        <v>0</v>
      </c>
    </row>
    <row r="11" spans="1:14" s="5" customFormat="1" ht="10.199999999999999" x14ac:dyDescent="0.3">
      <c r="A11" s="27" t="s">
        <v>29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</row>
    <row r="12" spans="1:14" s="5" customFormat="1" ht="10.199999999999999" x14ac:dyDescent="0.3">
      <c r="A12" s="28" t="s">
        <v>30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0.25</v>
      </c>
      <c r="K12" s="20">
        <v>0</v>
      </c>
      <c r="L12" s="20">
        <v>0</v>
      </c>
      <c r="M12" s="20">
        <v>0</v>
      </c>
      <c r="N12" s="20">
        <v>0</v>
      </c>
    </row>
    <row r="13" spans="1:14" ht="52.8" customHeight="1" x14ac:dyDescent="0.3">
      <c r="A13" s="24" t="s">
        <v>7</v>
      </c>
      <c r="B13" s="29" t="s">
        <v>13</v>
      </c>
      <c r="C13" s="29" t="s">
        <v>0</v>
      </c>
      <c r="D13" s="29" t="s">
        <v>8</v>
      </c>
      <c r="E13" s="29" t="s">
        <v>34</v>
      </c>
      <c r="F13" s="29" t="s">
        <v>2</v>
      </c>
      <c r="G13" s="29" t="s">
        <v>16</v>
      </c>
      <c r="H13" s="29" t="s">
        <v>17</v>
      </c>
      <c r="I13" s="29" t="s">
        <v>19</v>
      </c>
      <c r="J13" s="29" t="s">
        <v>5</v>
      </c>
      <c r="K13" s="29" t="s">
        <v>21</v>
      </c>
      <c r="L13" s="29" t="s">
        <v>22</v>
      </c>
      <c r="M13" s="30" t="s">
        <v>23</v>
      </c>
      <c r="N13" s="29" t="s">
        <v>20</v>
      </c>
    </row>
    <row r="14" spans="1:14" s="5" customFormat="1" ht="10.199999999999999" x14ac:dyDescent="0.3">
      <c r="A14" s="2">
        <v>44365</v>
      </c>
      <c r="B14" s="3">
        <v>110</v>
      </c>
      <c r="C14" s="9">
        <v>82</v>
      </c>
      <c r="D14" s="9">
        <v>19.2</v>
      </c>
      <c r="E14" s="15">
        <v>1.8</v>
      </c>
      <c r="F14" s="9">
        <v>21.64</v>
      </c>
      <c r="G14" s="3">
        <v>36</v>
      </c>
      <c r="H14" s="9">
        <v>55.3</v>
      </c>
      <c r="I14" s="17">
        <v>0.1</v>
      </c>
      <c r="J14" s="9">
        <v>18</v>
      </c>
      <c r="K14" s="9">
        <v>10</v>
      </c>
      <c r="L14" s="9">
        <v>22.92</v>
      </c>
      <c r="M14" s="14">
        <v>1.77</v>
      </c>
      <c r="N14" s="13">
        <v>0.152</v>
      </c>
    </row>
    <row r="15" spans="1:14" s="5" customFormat="1" ht="10.199999999999999" x14ac:dyDescent="0.3">
      <c r="A15" s="2">
        <v>44421</v>
      </c>
      <c r="B15" s="3">
        <v>1.8</v>
      </c>
      <c r="C15" s="9">
        <v>63.5</v>
      </c>
      <c r="D15" s="9">
        <v>16.600000000000001</v>
      </c>
      <c r="E15" s="15">
        <v>1.8</v>
      </c>
      <c r="F15" s="9">
        <v>11.65</v>
      </c>
      <c r="G15" s="3">
        <v>34</v>
      </c>
      <c r="H15" s="9">
        <v>52.3</v>
      </c>
      <c r="I15" s="17">
        <v>0.1</v>
      </c>
      <c r="J15" s="9">
        <v>11</v>
      </c>
      <c r="K15" s="9">
        <v>10</v>
      </c>
      <c r="L15" s="9">
        <v>12.44</v>
      </c>
      <c r="M15" s="14">
        <v>2.63</v>
      </c>
      <c r="N15" s="13">
        <v>9.7000000000000003E-2</v>
      </c>
    </row>
    <row r="16" spans="1:14" s="5" customFormat="1" ht="10.199999999999999" x14ac:dyDescent="0.3">
      <c r="A16" s="2">
        <v>44498</v>
      </c>
      <c r="B16" s="3">
        <v>23</v>
      </c>
      <c r="C16" s="9">
        <v>82.2</v>
      </c>
      <c r="D16" s="9">
        <v>21.1</v>
      </c>
      <c r="E16" s="15">
        <v>1.8</v>
      </c>
      <c r="F16" s="9">
        <v>3.93</v>
      </c>
      <c r="G16" s="3">
        <v>32</v>
      </c>
      <c r="H16" s="9">
        <v>51</v>
      </c>
      <c r="I16" s="17">
        <v>0.1</v>
      </c>
      <c r="J16" s="9">
        <v>10</v>
      </c>
      <c r="K16" s="9">
        <v>10</v>
      </c>
      <c r="L16" s="9">
        <v>18.260000000000002</v>
      </c>
      <c r="M16" s="14">
        <v>1.34</v>
      </c>
      <c r="N16" s="13">
        <v>0.33800000000000002</v>
      </c>
    </row>
    <row r="17" spans="1:14" s="5" customFormat="1" ht="10.199999999999999" x14ac:dyDescent="0.3">
      <c r="A17" s="2">
        <v>44540</v>
      </c>
      <c r="B17" s="3">
        <v>1.8</v>
      </c>
      <c r="C17" s="9">
        <v>86.6</v>
      </c>
      <c r="D17" s="9">
        <v>24</v>
      </c>
      <c r="E17" s="15">
        <v>1.8</v>
      </c>
      <c r="F17" s="9">
        <v>34.15</v>
      </c>
      <c r="G17" s="3">
        <v>30</v>
      </c>
      <c r="H17" s="9">
        <v>50.5</v>
      </c>
      <c r="I17" s="17">
        <v>0.28000000000000003</v>
      </c>
      <c r="J17" s="9">
        <v>14</v>
      </c>
      <c r="K17" s="9">
        <v>10</v>
      </c>
      <c r="L17" s="9">
        <v>18.46</v>
      </c>
      <c r="M17" s="14">
        <v>1.7</v>
      </c>
      <c r="N17" s="13">
        <v>0.96899999999999997</v>
      </c>
    </row>
    <row r="18" spans="1:14" s="5" customFormat="1" ht="10.199999999999999" x14ac:dyDescent="0.3">
      <c r="A18" s="19" t="s">
        <v>24</v>
      </c>
      <c r="B18" s="4">
        <v>1.8</v>
      </c>
      <c r="C18" s="10">
        <v>63.5</v>
      </c>
      <c r="D18" s="10">
        <v>16.600000000000001</v>
      </c>
      <c r="E18" s="8">
        <v>1.8</v>
      </c>
      <c r="F18" s="10">
        <v>3.93</v>
      </c>
      <c r="G18" s="4">
        <v>30</v>
      </c>
      <c r="H18" s="10">
        <v>50.5</v>
      </c>
      <c r="I18" s="12">
        <v>0.1</v>
      </c>
      <c r="J18" s="10">
        <v>10</v>
      </c>
      <c r="K18" s="10">
        <v>10</v>
      </c>
      <c r="L18" s="10">
        <v>12.44</v>
      </c>
      <c r="M18" s="8">
        <v>1.34</v>
      </c>
      <c r="N18" s="8">
        <v>9.7000000000000003E-2</v>
      </c>
    </row>
    <row r="19" spans="1:14" s="5" customFormat="1" ht="10.199999999999999" x14ac:dyDescent="0.3">
      <c r="A19" s="19" t="s">
        <v>25</v>
      </c>
      <c r="B19" s="4">
        <v>34.150000000000006</v>
      </c>
      <c r="C19" s="10">
        <v>78.574999999999989</v>
      </c>
      <c r="D19" s="10">
        <v>20.225000000000001</v>
      </c>
      <c r="E19" s="8">
        <v>1.8</v>
      </c>
      <c r="F19" s="10">
        <v>17.842500000000001</v>
      </c>
      <c r="G19" s="4">
        <v>33</v>
      </c>
      <c r="H19" s="10">
        <v>52.274999999999999</v>
      </c>
      <c r="I19" s="12">
        <v>0.14500000000000002</v>
      </c>
      <c r="J19" s="10">
        <v>13.25</v>
      </c>
      <c r="K19" s="10">
        <v>10</v>
      </c>
      <c r="L19" s="10">
        <v>18.020000000000003</v>
      </c>
      <c r="M19" s="8">
        <v>1.86</v>
      </c>
      <c r="N19" s="8">
        <v>0.38900000000000001</v>
      </c>
    </row>
    <row r="20" spans="1:14" s="5" customFormat="1" ht="10.199999999999999" x14ac:dyDescent="0.3">
      <c r="A20" s="19" t="s">
        <v>26</v>
      </c>
      <c r="B20" s="4">
        <v>110</v>
      </c>
      <c r="C20" s="10">
        <v>86.6</v>
      </c>
      <c r="D20" s="10">
        <v>24</v>
      </c>
      <c r="E20" s="8">
        <v>1.8</v>
      </c>
      <c r="F20" s="10">
        <v>34.15</v>
      </c>
      <c r="G20" s="4">
        <v>36</v>
      </c>
      <c r="H20" s="10">
        <v>55.3</v>
      </c>
      <c r="I20" s="12">
        <v>0.28000000000000003</v>
      </c>
      <c r="J20" s="10">
        <v>18</v>
      </c>
      <c r="K20" s="10">
        <v>10</v>
      </c>
      <c r="L20" s="10">
        <v>22.92</v>
      </c>
      <c r="M20" s="8">
        <v>2.63</v>
      </c>
      <c r="N20" s="8">
        <v>0.96899999999999997</v>
      </c>
    </row>
  </sheetData>
  <conditionalFormatting sqref="F2:F5 I2:I5">
    <cfRule type="cellIs" priority="62" stopIfTrue="1" operator="equal">
      <formula>"-"</formula>
    </cfRule>
  </conditionalFormatting>
  <conditionalFormatting sqref="E2:F5">
    <cfRule type="cellIs" dxfId="101" priority="65" stopIfTrue="1" operator="equal">
      <formula>"ND"</formula>
    </cfRule>
  </conditionalFormatting>
  <conditionalFormatting sqref="F2:F5">
    <cfRule type="cellIs" dxfId="100" priority="63" stopIfTrue="1" operator="greaterThan">
      <formula>10</formula>
    </cfRule>
    <cfRule type="cellIs" dxfId="99" priority="64" stopIfTrue="1" operator="lessThanOrEqual">
      <formula>10</formula>
    </cfRule>
  </conditionalFormatting>
  <conditionalFormatting sqref="F2:F5">
    <cfRule type="containsBlanks" dxfId="98" priority="61" stopIfTrue="1">
      <formula>LEN(TRIM(F2))=0</formula>
    </cfRule>
  </conditionalFormatting>
  <conditionalFormatting sqref="B2:E5">
    <cfRule type="containsBlanks" dxfId="97" priority="31" stopIfTrue="1">
      <formula>LEN(TRIM(B2))=0</formula>
    </cfRule>
    <cfRule type="cellIs" priority="58" stopIfTrue="1" operator="equal">
      <formula>"-"</formula>
    </cfRule>
  </conditionalFormatting>
  <conditionalFormatting sqref="E2:E5">
    <cfRule type="cellIs" dxfId="96" priority="59" stopIfTrue="1" operator="lessThanOrEqual">
      <formula>1</formula>
    </cfRule>
    <cfRule type="cellIs" dxfId="95" priority="60" stopIfTrue="1" operator="greaterThan">
      <formula>1</formula>
    </cfRule>
  </conditionalFormatting>
  <conditionalFormatting sqref="I2:I5">
    <cfRule type="containsBlanks" dxfId="94" priority="53">
      <formula>LEN(TRIM(I2))=0</formula>
    </cfRule>
    <cfRule type="cellIs" dxfId="93" priority="54" stopIfTrue="1" operator="between">
      <formula>6</formula>
      <formula>9</formula>
    </cfRule>
    <cfRule type="cellIs" dxfId="92" priority="55" stopIfTrue="1" operator="greaterThanOrEqual">
      <formula>9</formula>
    </cfRule>
    <cfRule type="cellIs" dxfId="91" priority="56" stopIfTrue="1" operator="lessThanOrEqual">
      <formula>6</formula>
    </cfRule>
  </conditionalFormatting>
  <conditionalFormatting sqref="J2:J5">
    <cfRule type="containsBlanks" dxfId="90" priority="42" stopIfTrue="1">
      <formula>LEN(TRIM(J2))=0</formula>
    </cfRule>
    <cfRule type="cellIs" priority="43" stopIfTrue="1" operator="equal">
      <formula>"-"</formula>
    </cfRule>
    <cfRule type="cellIs" dxfId="89" priority="44" stopIfTrue="1" operator="lessThanOrEqual">
      <formula>0.02</formula>
    </cfRule>
    <cfRule type="cellIs" dxfId="88" priority="45" stopIfTrue="1" operator="lessThanOrEqual">
      <formula>0.03</formula>
    </cfRule>
    <cfRule type="cellIs" dxfId="87" priority="46" stopIfTrue="1" operator="lessThanOrEqual">
      <formula>0.05</formula>
    </cfRule>
    <cfRule type="cellIs" dxfId="86" priority="47" stopIfTrue="1" operator="greaterThan">
      <formula>0.05</formula>
    </cfRule>
  </conditionalFormatting>
  <conditionalFormatting sqref="B2:B5">
    <cfRule type="cellIs" dxfId="85" priority="34" stopIfTrue="1" operator="greaterThanOrEqual">
      <formula>2500</formula>
    </cfRule>
    <cfRule type="cellIs" dxfId="84" priority="35" stopIfTrue="1" operator="between">
      <formula>1000</formula>
      <formula>2500</formula>
    </cfRule>
    <cfRule type="cellIs" dxfId="83" priority="36" stopIfTrue="1" operator="between">
      <formula>200</formula>
      <formula>1000</formula>
    </cfRule>
    <cfRule type="cellIs" dxfId="82" priority="37" stopIfTrue="1" operator="lessThan">
      <formula>200</formula>
    </cfRule>
  </conditionalFormatting>
  <conditionalFormatting sqref="D2:D5">
    <cfRule type="cellIs" dxfId="81" priority="32" stopIfTrue="1" operator="greaterThan">
      <formula>100</formula>
    </cfRule>
    <cfRule type="cellIs" dxfId="80" priority="33" stopIfTrue="1" operator="between">
      <formula>40</formula>
      <formula>100</formula>
    </cfRule>
    <cfRule type="cellIs" dxfId="79" priority="57" stopIfTrue="1" operator="lessThan">
      <formula>40</formula>
    </cfRule>
  </conditionalFormatting>
  <conditionalFormatting sqref="K2:K5">
    <cfRule type="containsBlanks" dxfId="78" priority="24" stopIfTrue="1">
      <formula>LEN(TRIM(K2))=0</formula>
    </cfRule>
    <cfRule type="cellIs" dxfId="77" priority="27" stopIfTrue="1" operator="lessThanOrEqual">
      <formula>3</formula>
    </cfRule>
    <cfRule type="cellIs" dxfId="76" priority="28" stopIfTrue="1" operator="lessThanOrEqual">
      <formula>5</formula>
    </cfRule>
    <cfRule type="cellIs" dxfId="75" priority="29" stopIfTrue="1" operator="lessThanOrEqual">
      <formula>10</formula>
    </cfRule>
    <cfRule type="cellIs" dxfId="74" priority="30" stopIfTrue="1" operator="greaterThan">
      <formula>10</formula>
    </cfRule>
  </conditionalFormatting>
  <conditionalFormatting sqref="K2:K5">
    <cfRule type="cellIs" dxfId="73" priority="25" stopIfTrue="1" operator="equal">
      <formula>"-"</formula>
    </cfRule>
    <cfRule type="cellIs" dxfId="72" priority="26" stopIfTrue="1" operator="equal">
      <formula>"ND"</formula>
    </cfRule>
  </conditionalFormatting>
  <conditionalFormatting sqref="C2:C5">
    <cfRule type="cellIs" dxfId="71" priority="20" stopIfTrue="1" operator="greaterThanOrEqual">
      <formula>6</formula>
    </cfRule>
    <cfRule type="cellIs" dxfId="70" priority="21" stopIfTrue="1" operator="between">
      <formula>5.99999</formula>
      <formula>5</formula>
    </cfRule>
    <cfRule type="cellIs" dxfId="69" priority="22" stopIfTrue="1" operator="between">
      <formula>4.99999</formula>
      <formula>4</formula>
    </cfRule>
    <cfRule type="cellIs" dxfId="68" priority="23" stopIfTrue="1" operator="between">
      <formula>3.9999</formula>
      <formula>2.00001</formula>
    </cfRule>
  </conditionalFormatting>
  <conditionalFormatting sqref="H2:H5">
    <cfRule type="containsBlanks" dxfId="67" priority="18" stopIfTrue="1">
      <formula>LEN(TRIM(H2))=0</formula>
    </cfRule>
    <cfRule type="cellIs" dxfId="66" priority="19" stopIfTrue="1" operator="lessThan">
      <formula>250</formula>
    </cfRule>
  </conditionalFormatting>
  <conditionalFormatting sqref="L2:L5">
    <cfRule type="containsBlanks" dxfId="65" priority="14" stopIfTrue="1">
      <formula>LEN(TRIM(L2))=0</formula>
    </cfRule>
    <cfRule type="cellIs" dxfId="64" priority="15" stopIfTrue="1" operator="lessThanOrEqual">
      <formula>0.003</formula>
    </cfRule>
    <cfRule type="cellIs" dxfId="63" priority="16" stopIfTrue="1" operator="lessThanOrEqual">
      <formula>0.01</formula>
    </cfRule>
    <cfRule type="cellIs" dxfId="62" priority="17" stopIfTrue="1" operator="lessThanOrEqual">
      <formula>1</formula>
    </cfRule>
  </conditionalFormatting>
  <conditionalFormatting sqref="N2:N5">
    <cfRule type="cellIs" dxfId="61" priority="10" stopIfTrue="1" operator="equal">
      <formula>"-"</formula>
    </cfRule>
    <cfRule type="cellIs" dxfId="60" priority="11" stopIfTrue="1" operator="greaterThan">
      <formula>0.01</formula>
    </cfRule>
    <cfRule type="cellIs" dxfId="59" priority="12" stopIfTrue="1" operator="lessThanOrEqual">
      <formula>0.001</formula>
    </cfRule>
    <cfRule type="cellIs" dxfId="58" priority="13" stopIfTrue="1" operator="lessThanOrEqual">
      <formula>0.01</formula>
    </cfRule>
  </conditionalFormatting>
  <conditionalFormatting sqref="G2:G5">
    <cfRule type="cellIs" dxfId="57" priority="9" operator="equal">
      <formula>5</formula>
    </cfRule>
  </conditionalFormatting>
  <conditionalFormatting sqref="H14:H17">
    <cfRule type="cellIs" dxfId="56" priority="8" operator="greaterThan">
      <formula>100</formula>
    </cfRule>
  </conditionalFormatting>
  <conditionalFormatting sqref="M2:M5">
    <cfRule type="cellIs" dxfId="55" priority="7" stopIfTrue="1" operator="equal">
      <formula>"ND"</formula>
    </cfRule>
  </conditionalFormatting>
  <conditionalFormatting sqref="M2:M5">
    <cfRule type="containsBlanks" dxfId="54" priority="1" stopIfTrue="1">
      <formula>LEN(TRIM(M2))=0</formula>
    </cfRule>
    <cfRule type="cellIs" priority="6" stopIfTrue="1" operator="equal">
      <formula>"-"</formula>
    </cfRule>
  </conditionalFormatting>
  <conditionalFormatting sqref="M2:M5">
    <cfRule type="cellIs" dxfId="53" priority="2" stopIfTrue="1" operator="greaterThanOrEqual">
      <formula>60</formula>
    </cfRule>
    <cfRule type="cellIs" dxfId="52" priority="3" stopIfTrue="1" operator="between">
      <formula>30</formula>
      <formula>60</formula>
    </cfRule>
    <cfRule type="cellIs" dxfId="51" priority="4" stopIfTrue="1" operator="between">
      <formula>10</formula>
      <formula>30</formula>
    </cfRule>
    <cfRule type="cellIs" dxfId="50" priority="5" stopIfTrue="1" operator="lessThan">
      <formula>10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"/>
  <sheetViews>
    <sheetView tabSelected="1" zoomScale="85" zoomScaleNormal="85" workbookViewId="0">
      <pane ySplit="1" topLeftCell="A2" activePane="bottomLeft" state="frozen"/>
      <selection pane="bottomLeft" activeCell="G28" sqref="G28"/>
    </sheetView>
  </sheetViews>
  <sheetFormatPr defaultColWidth="11.5546875" defaultRowHeight="14.4" x14ac:dyDescent="0.3"/>
  <cols>
    <col min="1" max="3" width="11.5546875" style="1"/>
    <col min="5" max="16384" width="11.5546875" style="1"/>
  </cols>
  <sheetData>
    <row r="1" spans="1:14" ht="52.8" customHeight="1" x14ac:dyDescent="0.3">
      <c r="A1" s="24" t="s">
        <v>6</v>
      </c>
      <c r="B1" s="29" t="s">
        <v>14</v>
      </c>
      <c r="C1" s="29" t="s">
        <v>15</v>
      </c>
      <c r="D1" s="29" t="s">
        <v>1</v>
      </c>
      <c r="E1" s="29" t="s">
        <v>9</v>
      </c>
      <c r="F1" s="29" t="s">
        <v>10</v>
      </c>
      <c r="G1" s="29" t="s">
        <v>33</v>
      </c>
      <c r="H1" s="29" t="s">
        <v>3</v>
      </c>
      <c r="I1" s="29" t="s">
        <v>11</v>
      </c>
      <c r="J1" s="29" t="s">
        <v>18</v>
      </c>
      <c r="K1" s="29" t="s">
        <v>4</v>
      </c>
      <c r="L1" s="29" t="s">
        <v>12</v>
      </c>
      <c r="M1" s="29" t="s">
        <v>31</v>
      </c>
      <c r="N1" s="29" t="s">
        <v>32</v>
      </c>
    </row>
    <row r="2" spans="1:14" s="5" customFormat="1" ht="10.199999999999999" x14ac:dyDescent="0.3">
      <c r="A2" s="2">
        <v>44365</v>
      </c>
      <c r="B2" s="6">
        <v>79</v>
      </c>
      <c r="C2" s="7">
        <v>8.1</v>
      </c>
      <c r="D2" s="7">
        <v>18</v>
      </c>
      <c r="E2" s="11">
        <v>0.03</v>
      </c>
      <c r="F2" s="13">
        <v>0.126</v>
      </c>
      <c r="G2" s="23">
        <v>0.3</v>
      </c>
      <c r="H2" s="15">
        <v>4.91</v>
      </c>
      <c r="I2" s="13">
        <v>7.29</v>
      </c>
      <c r="J2" s="16">
        <v>0.01</v>
      </c>
      <c r="K2" s="18">
        <v>1.2</v>
      </c>
      <c r="L2" s="17">
        <v>2E-3</v>
      </c>
      <c r="M2" s="7">
        <v>3</v>
      </c>
      <c r="N2" s="21">
        <v>1E-3</v>
      </c>
    </row>
    <row r="3" spans="1:14" s="5" customFormat="1" ht="10.199999999999999" x14ac:dyDescent="0.3">
      <c r="A3" s="2">
        <v>44421</v>
      </c>
      <c r="B3" s="6">
        <v>1.8</v>
      </c>
      <c r="C3" s="7">
        <v>9.1999999999999993</v>
      </c>
      <c r="D3" s="7">
        <v>3.1</v>
      </c>
      <c r="E3" s="11">
        <v>0.03</v>
      </c>
      <c r="F3" s="13">
        <v>0.16</v>
      </c>
      <c r="G3" s="23">
        <v>0.3</v>
      </c>
      <c r="H3" s="15">
        <v>2.98</v>
      </c>
      <c r="I3" s="13">
        <v>7.3</v>
      </c>
      <c r="J3" s="16">
        <v>0.01</v>
      </c>
      <c r="K3" s="18">
        <v>1.2</v>
      </c>
      <c r="L3" s="17">
        <v>2E-3</v>
      </c>
      <c r="M3" s="7">
        <v>3</v>
      </c>
      <c r="N3" s="21">
        <v>1E-3</v>
      </c>
    </row>
    <row r="4" spans="1:14" s="5" customFormat="1" ht="10.199999999999999" x14ac:dyDescent="0.3">
      <c r="A4" s="2">
        <v>44498</v>
      </c>
      <c r="B4" s="6">
        <v>1.8</v>
      </c>
      <c r="C4" s="7">
        <v>8.1999999999999993</v>
      </c>
      <c r="D4" s="7">
        <v>25</v>
      </c>
      <c r="E4" s="11">
        <v>0.03</v>
      </c>
      <c r="F4" s="13">
        <v>0.42499999999999999</v>
      </c>
      <c r="G4" s="23">
        <v>0.3</v>
      </c>
      <c r="H4" s="15">
        <v>4.07</v>
      </c>
      <c r="I4" s="13">
        <v>7.15</v>
      </c>
      <c r="J4" s="16">
        <v>2.5999999999999999E-2</v>
      </c>
      <c r="K4" s="18">
        <v>1.2</v>
      </c>
      <c r="L4" s="17">
        <v>2E-3</v>
      </c>
      <c r="M4" s="7">
        <v>3</v>
      </c>
      <c r="N4" s="21">
        <v>1E-3</v>
      </c>
    </row>
    <row r="5" spans="1:14" s="5" customFormat="1" ht="10.199999999999999" x14ac:dyDescent="0.3">
      <c r="A5" s="2">
        <v>44540</v>
      </c>
      <c r="B5" s="6">
        <v>1.8</v>
      </c>
      <c r="C5" s="7">
        <v>7.8</v>
      </c>
      <c r="D5" s="7">
        <v>1.6</v>
      </c>
      <c r="E5" s="11">
        <v>0.03</v>
      </c>
      <c r="F5" s="13">
        <v>0.151</v>
      </c>
      <c r="G5" s="23">
        <v>0.3</v>
      </c>
      <c r="H5" s="15">
        <v>2.88</v>
      </c>
      <c r="I5" s="13">
        <v>7.6</v>
      </c>
      <c r="J5" s="16">
        <v>7.5999999999999998E-2</v>
      </c>
      <c r="K5" s="18">
        <v>1.2</v>
      </c>
      <c r="L5" s="17">
        <v>2E-3</v>
      </c>
      <c r="M5" s="7">
        <v>3</v>
      </c>
      <c r="N5" s="21">
        <v>1E-3</v>
      </c>
    </row>
    <row r="6" spans="1:14" s="5" customFormat="1" ht="10.199999999999999" x14ac:dyDescent="0.3">
      <c r="A6" s="19" t="s">
        <v>24</v>
      </c>
      <c r="B6" s="4">
        <v>1.8</v>
      </c>
      <c r="C6" s="8">
        <v>7.8</v>
      </c>
      <c r="D6" s="10">
        <v>1.6</v>
      </c>
      <c r="E6" s="12">
        <v>0.03</v>
      </c>
      <c r="F6" s="8">
        <v>0.126</v>
      </c>
      <c r="G6" s="8">
        <v>0.3</v>
      </c>
      <c r="H6" s="8">
        <v>2.88</v>
      </c>
      <c r="I6" s="8">
        <v>7.15</v>
      </c>
      <c r="J6" s="12">
        <v>0.01</v>
      </c>
      <c r="K6" s="10">
        <v>1.2</v>
      </c>
      <c r="L6" s="12">
        <v>2E-3</v>
      </c>
      <c r="M6" s="10">
        <f>MIN(M2:M5)</f>
        <v>3</v>
      </c>
      <c r="N6" s="22">
        <v>1E-3</v>
      </c>
    </row>
    <row r="7" spans="1:14" s="5" customFormat="1" ht="10.199999999999999" x14ac:dyDescent="0.3">
      <c r="A7" s="19" t="s">
        <v>25</v>
      </c>
      <c r="B7" s="4">
        <v>21.099999999999998</v>
      </c>
      <c r="C7" s="8">
        <v>8.3249999999999993</v>
      </c>
      <c r="D7" s="10">
        <v>11.925000000000001</v>
      </c>
      <c r="E7" s="12">
        <v>0.03</v>
      </c>
      <c r="F7" s="8">
        <v>0.21550000000000002</v>
      </c>
      <c r="G7" s="8">
        <v>0.3</v>
      </c>
      <c r="H7" s="8">
        <v>3.71</v>
      </c>
      <c r="I7" s="8">
        <v>7.3350000000000009</v>
      </c>
      <c r="J7" s="12">
        <v>3.0499999999999999E-2</v>
      </c>
      <c r="K7" s="10">
        <v>1.2</v>
      </c>
      <c r="L7" s="12">
        <v>2E-3</v>
      </c>
      <c r="M7" s="10">
        <f>AVERAGE(M2:M5)</f>
        <v>3</v>
      </c>
      <c r="N7" s="22">
        <v>1E-3</v>
      </c>
    </row>
    <row r="8" spans="1:14" s="5" customFormat="1" ht="10.199999999999999" x14ac:dyDescent="0.3">
      <c r="A8" s="19" t="s">
        <v>26</v>
      </c>
      <c r="B8" s="4">
        <v>79</v>
      </c>
      <c r="C8" s="8">
        <v>9.1999999999999993</v>
      </c>
      <c r="D8" s="10">
        <v>25</v>
      </c>
      <c r="E8" s="12">
        <v>0.03</v>
      </c>
      <c r="F8" s="8">
        <v>0.42499999999999999</v>
      </c>
      <c r="G8" s="8">
        <v>0.3</v>
      </c>
      <c r="H8" s="8">
        <v>4.91</v>
      </c>
      <c r="I8" s="8">
        <v>7.6</v>
      </c>
      <c r="J8" s="12">
        <v>7.5999999999999998E-2</v>
      </c>
      <c r="K8" s="10">
        <v>1.2</v>
      </c>
      <c r="L8" s="12">
        <v>2E-3</v>
      </c>
      <c r="M8" s="10">
        <f>MAX(M2:M5)</f>
        <v>3</v>
      </c>
      <c r="N8" s="22">
        <v>1E-3</v>
      </c>
    </row>
    <row r="9" spans="1:14" s="5" customFormat="1" ht="10.199999999999999" x14ac:dyDescent="0.3">
      <c r="A9" s="25" t="s">
        <v>27</v>
      </c>
      <c r="B9" s="20">
        <v>1</v>
      </c>
      <c r="C9" s="20">
        <v>1</v>
      </c>
      <c r="D9" s="20">
        <v>1</v>
      </c>
      <c r="E9" s="20">
        <v>1</v>
      </c>
      <c r="F9" s="20">
        <v>1</v>
      </c>
      <c r="G9" s="20">
        <v>1</v>
      </c>
      <c r="H9" s="20">
        <v>1</v>
      </c>
      <c r="I9" s="20">
        <v>1</v>
      </c>
      <c r="J9" s="20">
        <v>0.5</v>
      </c>
      <c r="K9" s="20">
        <v>1</v>
      </c>
      <c r="L9" s="20">
        <v>1</v>
      </c>
      <c r="M9" s="20">
        <v>1</v>
      </c>
      <c r="N9" s="20">
        <v>1</v>
      </c>
    </row>
    <row r="10" spans="1:14" s="5" customFormat="1" ht="10.199999999999999" x14ac:dyDescent="0.3">
      <c r="A10" s="26" t="s">
        <v>28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0.25</v>
      </c>
      <c r="K10" s="20">
        <v>0</v>
      </c>
      <c r="L10" s="20">
        <v>0</v>
      </c>
      <c r="M10" s="20">
        <v>0</v>
      </c>
      <c r="N10" s="20">
        <v>0</v>
      </c>
    </row>
    <row r="11" spans="1:14" s="5" customFormat="1" ht="10.199999999999999" x14ac:dyDescent="0.3">
      <c r="A11" s="27" t="s">
        <v>29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</row>
    <row r="12" spans="1:14" s="5" customFormat="1" ht="10.199999999999999" x14ac:dyDescent="0.3">
      <c r="A12" s="28" t="s">
        <v>30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0.25</v>
      </c>
      <c r="K12" s="20">
        <v>0</v>
      </c>
      <c r="L12" s="20">
        <v>0</v>
      </c>
      <c r="M12" s="20">
        <v>0</v>
      </c>
      <c r="N12" s="20">
        <v>0</v>
      </c>
    </row>
    <row r="13" spans="1:14" ht="52.8" customHeight="1" x14ac:dyDescent="0.3">
      <c r="A13" s="24" t="s">
        <v>6</v>
      </c>
      <c r="B13" s="29" t="s">
        <v>13</v>
      </c>
      <c r="C13" s="29" t="s">
        <v>0</v>
      </c>
      <c r="D13" s="29" t="s">
        <v>8</v>
      </c>
      <c r="E13" s="29" t="s">
        <v>34</v>
      </c>
      <c r="F13" s="29" t="s">
        <v>2</v>
      </c>
      <c r="G13" s="29" t="s">
        <v>16</v>
      </c>
      <c r="H13" s="29" t="s">
        <v>17</v>
      </c>
      <c r="I13" s="29" t="s">
        <v>19</v>
      </c>
      <c r="J13" s="29" t="s">
        <v>5</v>
      </c>
      <c r="K13" s="29" t="s">
        <v>21</v>
      </c>
      <c r="L13" s="29" t="s">
        <v>22</v>
      </c>
      <c r="M13" s="30" t="s">
        <v>23</v>
      </c>
      <c r="N13" s="29" t="s">
        <v>20</v>
      </c>
    </row>
    <row r="14" spans="1:14" s="5" customFormat="1" ht="10.199999999999999" x14ac:dyDescent="0.3">
      <c r="A14" s="2">
        <v>44365</v>
      </c>
      <c r="B14" s="3">
        <v>130</v>
      </c>
      <c r="C14" s="9">
        <v>86.1</v>
      </c>
      <c r="D14" s="9">
        <v>18.8</v>
      </c>
      <c r="E14" s="15">
        <v>1.8</v>
      </c>
      <c r="F14" s="9">
        <v>17.66</v>
      </c>
      <c r="G14" s="3">
        <v>38</v>
      </c>
      <c r="H14" s="9">
        <v>56.1</v>
      </c>
      <c r="I14" s="17">
        <v>0.1</v>
      </c>
      <c r="J14" s="9">
        <v>10</v>
      </c>
      <c r="K14" s="9">
        <v>10</v>
      </c>
      <c r="L14" s="9">
        <v>23.73</v>
      </c>
      <c r="M14" s="14">
        <v>0.82</v>
      </c>
      <c r="N14" s="13">
        <v>0.38800000000000001</v>
      </c>
    </row>
    <row r="15" spans="1:14" s="5" customFormat="1" ht="10.199999999999999" x14ac:dyDescent="0.3">
      <c r="A15" s="2">
        <v>44421</v>
      </c>
      <c r="B15" s="3">
        <v>1.8</v>
      </c>
      <c r="C15" s="9">
        <v>97.2</v>
      </c>
      <c r="D15" s="9">
        <v>17.2</v>
      </c>
      <c r="E15" s="15">
        <v>1.8</v>
      </c>
      <c r="F15" s="9">
        <v>13.16</v>
      </c>
      <c r="G15" s="3">
        <v>32</v>
      </c>
      <c r="H15" s="9">
        <v>52</v>
      </c>
      <c r="I15" s="17">
        <v>0.1</v>
      </c>
      <c r="J15" s="9">
        <v>15</v>
      </c>
      <c r="K15" s="9">
        <v>10</v>
      </c>
      <c r="L15" s="9">
        <v>53.65</v>
      </c>
      <c r="M15" s="14">
        <v>3</v>
      </c>
      <c r="N15" s="13">
        <v>0.06</v>
      </c>
    </row>
    <row r="16" spans="1:14" s="5" customFormat="1" ht="10.199999999999999" x14ac:dyDescent="0.3">
      <c r="A16" s="2">
        <v>44498</v>
      </c>
      <c r="B16" s="3">
        <v>13</v>
      </c>
      <c r="C16" s="9">
        <v>97.2</v>
      </c>
      <c r="D16" s="9">
        <v>23.4</v>
      </c>
      <c r="E16" s="15">
        <v>1.8</v>
      </c>
      <c r="F16" s="9">
        <v>14.65</v>
      </c>
      <c r="G16" s="3">
        <v>40</v>
      </c>
      <c r="H16" s="9">
        <v>62.6</v>
      </c>
      <c r="I16" s="17">
        <v>0.1</v>
      </c>
      <c r="J16" s="9">
        <v>10</v>
      </c>
      <c r="K16" s="9">
        <v>10</v>
      </c>
      <c r="L16" s="9">
        <v>24.34</v>
      </c>
      <c r="M16" s="14">
        <v>0.54</v>
      </c>
      <c r="N16" s="13">
        <v>0.65100000000000002</v>
      </c>
    </row>
    <row r="17" spans="1:14" s="5" customFormat="1" ht="10.199999999999999" x14ac:dyDescent="0.3">
      <c r="A17" s="2">
        <v>44540</v>
      </c>
      <c r="B17" s="3">
        <v>23</v>
      </c>
      <c r="C17" s="9">
        <v>95</v>
      </c>
      <c r="D17" s="9">
        <v>25.6</v>
      </c>
      <c r="E17" s="15">
        <v>1.8</v>
      </c>
      <c r="F17" s="9">
        <v>35.86</v>
      </c>
      <c r="G17" s="3">
        <v>34</v>
      </c>
      <c r="H17" s="9">
        <v>54</v>
      </c>
      <c r="I17" s="17">
        <v>0.1</v>
      </c>
      <c r="J17" s="9">
        <v>10</v>
      </c>
      <c r="K17" s="9">
        <v>10</v>
      </c>
      <c r="L17" s="9">
        <v>26.57</v>
      </c>
      <c r="M17" s="14">
        <v>4</v>
      </c>
      <c r="N17" s="13">
        <v>8.4000000000000005E-2</v>
      </c>
    </row>
    <row r="18" spans="1:14" s="5" customFormat="1" ht="10.199999999999999" x14ac:dyDescent="0.3">
      <c r="A18" s="19" t="s">
        <v>24</v>
      </c>
      <c r="B18" s="4">
        <v>1.8</v>
      </c>
      <c r="C18" s="10">
        <v>86.1</v>
      </c>
      <c r="D18" s="10">
        <v>17.2</v>
      </c>
      <c r="E18" s="8">
        <v>1.8</v>
      </c>
      <c r="F18" s="10">
        <v>13.16</v>
      </c>
      <c r="G18" s="4">
        <v>32</v>
      </c>
      <c r="H18" s="10">
        <v>52</v>
      </c>
      <c r="I18" s="12">
        <v>0.1</v>
      </c>
      <c r="J18" s="10">
        <v>10</v>
      </c>
      <c r="K18" s="10">
        <v>10</v>
      </c>
      <c r="L18" s="10">
        <v>23.73</v>
      </c>
      <c r="M18" s="8">
        <v>0.54</v>
      </c>
      <c r="N18" s="8">
        <v>0.06</v>
      </c>
    </row>
    <row r="19" spans="1:14" s="5" customFormat="1" ht="10.199999999999999" x14ac:dyDescent="0.3">
      <c r="A19" s="19" t="s">
        <v>25</v>
      </c>
      <c r="B19" s="4">
        <v>41.95</v>
      </c>
      <c r="C19" s="10">
        <v>93.875</v>
      </c>
      <c r="D19" s="10">
        <v>21.25</v>
      </c>
      <c r="E19" s="8">
        <v>1.8</v>
      </c>
      <c r="F19" s="10">
        <v>20.3325</v>
      </c>
      <c r="G19" s="4">
        <v>36</v>
      </c>
      <c r="H19" s="10">
        <v>56.174999999999997</v>
      </c>
      <c r="I19" s="12">
        <v>0.1</v>
      </c>
      <c r="J19" s="10">
        <v>11.25</v>
      </c>
      <c r="K19" s="10">
        <v>10</v>
      </c>
      <c r="L19" s="10">
        <v>32.072499999999998</v>
      </c>
      <c r="M19" s="8">
        <v>2.09</v>
      </c>
      <c r="N19" s="8">
        <v>0.29575000000000001</v>
      </c>
    </row>
    <row r="20" spans="1:14" s="5" customFormat="1" ht="10.199999999999999" x14ac:dyDescent="0.3">
      <c r="A20" s="19" t="s">
        <v>26</v>
      </c>
      <c r="B20" s="4">
        <v>130</v>
      </c>
      <c r="C20" s="10">
        <v>97.2</v>
      </c>
      <c r="D20" s="10">
        <v>25.6</v>
      </c>
      <c r="E20" s="8">
        <v>1.8</v>
      </c>
      <c r="F20" s="10">
        <v>35.86</v>
      </c>
      <c r="G20" s="4">
        <v>40</v>
      </c>
      <c r="H20" s="10">
        <v>62.6</v>
      </c>
      <c r="I20" s="12">
        <v>0.1</v>
      </c>
      <c r="J20" s="10">
        <v>15</v>
      </c>
      <c r="K20" s="10">
        <v>10</v>
      </c>
      <c r="L20" s="10">
        <v>53.65</v>
      </c>
      <c r="M20" s="8">
        <v>4</v>
      </c>
      <c r="N20" s="8">
        <v>0.65100000000000002</v>
      </c>
    </row>
  </sheetData>
  <conditionalFormatting sqref="F2:F5 I2:I5">
    <cfRule type="cellIs" priority="1400" stopIfTrue="1" operator="equal">
      <formula>"-"</formula>
    </cfRule>
  </conditionalFormatting>
  <conditionalFormatting sqref="E2:F5 M2:M5">
    <cfRule type="cellIs" dxfId="49" priority="1403" stopIfTrue="1" operator="equal">
      <formula>"ND"</formula>
    </cfRule>
  </conditionalFormatting>
  <conditionalFormatting sqref="F2:F5">
    <cfRule type="cellIs" dxfId="48" priority="1401" stopIfTrue="1" operator="greaterThan">
      <formula>10</formula>
    </cfRule>
    <cfRule type="cellIs" dxfId="47" priority="1402" stopIfTrue="1" operator="lessThanOrEqual">
      <formula>10</formula>
    </cfRule>
  </conditionalFormatting>
  <conditionalFormatting sqref="F2:F5">
    <cfRule type="containsBlanks" dxfId="46" priority="1398" stopIfTrue="1">
      <formula>LEN(TRIM(F2))=0</formula>
    </cfRule>
  </conditionalFormatting>
  <conditionalFormatting sqref="B2:E5 M2:M5">
    <cfRule type="containsBlanks" dxfId="45" priority="1282" stopIfTrue="1">
      <formula>LEN(TRIM(B2))=0</formula>
    </cfRule>
    <cfRule type="cellIs" priority="1392" stopIfTrue="1" operator="equal">
      <formula>"-"</formula>
    </cfRule>
  </conditionalFormatting>
  <conditionalFormatting sqref="E2:E5">
    <cfRule type="cellIs" dxfId="44" priority="1394" stopIfTrue="1" operator="lessThanOrEqual">
      <formula>1</formula>
    </cfRule>
    <cfRule type="cellIs" dxfId="43" priority="1395" stopIfTrue="1" operator="greaterThan">
      <formula>1</formula>
    </cfRule>
  </conditionalFormatting>
  <conditionalFormatting sqref="I2:I5">
    <cfRule type="containsBlanks" dxfId="42" priority="1386">
      <formula>LEN(TRIM(I2))=0</formula>
    </cfRule>
    <cfRule type="cellIs" dxfId="41" priority="1388" stopIfTrue="1" operator="between">
      <formula>6</formula>
      <formula>9</formula>
    </cfRule>
    <cfRule type="cellIs" dxfId="40" priority="1389" stopIfTrue="1" operator="greaterThanOrEqual">
      <formula>9</formula>
    </cfRule>
    <cfRule type="cellIs" dxfId="39" priority="1390" stopIfTrue="1" operator="lessThanOrEqual">
      <formula>6</formula>
    </cfRule>
  </conditionalFormatting>
  <conditionalFormatting sqref="J2:J5">
    <cfRule type="containsBlanks" dxfId="38" priority="1375" stopIfTrue="1">
      <formula>LEN(TRIM(J2))=0</formula>
    </cfRule>
    <cfRule type="cellIs" priority="1376" stopIfTrue="1" operator="equal">
      <formula>"-"</formula>
    </cfRule>
    <cfRule type="cellIs" dxfId="37" priority="1377" stopIfTrue="1" operator="lessThanOrEqual">
      <formula>0.02</formula>
    </cfRule>
    <cfRule type="cellIs" dxfId="36" priority="1378" stopIfTrue="1" operator="lessThanOrEqual">
      <formula>0.03</formula>
    </cfRule>
    <cfRule type="cellIs" dxfId="35" priority="1379" stopIfTrue="1" operator="lessThanOrEqual">
      <formula>0.05</formula>
    </cfRule>
    <cfRule type="cellIs" dxfId="34" priority="1380" stopIfTrue="1" operator="greaterThan">
      <formula>0.05</formula>
    </cfRule>
  </conditionalFormatting>
  <conditionalFormatting sqref="B2:B5">
    <cfRule type="cellIs" dxfId="33" priority="1298" stopIfTrue="1" operator="greaterThanOrEqual">
      <formula>2500</formula>
    </cfRule>
    <cfRule type="cellIs" dxfId="32" priority="1299" stopIfTrue="1" operator="between">
      <formula>1000</formula>
      <formula>2500</formula>
    </cfRule>
    <cfRule type="cellIs" dxfId="31" priority="1300" stopIfTrue="1" operator="between">
      <formula>200</formula>
      <formula>1000</formula>
    </cfRule>
    <cfRule type="cellIs" dxfId="30" priority="1301" stopIfTrue="1" operator="lessThan">
      <formula>200</formula>
    </cfRule>
  </conditionalFormatting>
  <conditionalFormatting sqref="D2:D5">
    <cfRule type="cellIs" dxfId="29" priority="1283" stopIfTrue="1" operator="greaterThan">
      <formula>100</formula>
    </cfRule>
    <cfRule type="cellIs" dxfId="28" priority="1284" stopIfTrue="1" operator="between">
      <formula>40</formula>
      <formula>100</formula>
    </cfRule>
    <cfRule type="cellIs" dxfId="27" priority="1391" stopIfTrue="1" operator="lessThan">
      <formula>40</formula>
    </cfRule>
  </conditionalFormatting>
  <conditionalFormatting sqref="K2:K5">
    <cfRule type="containsBlanks" dxfId="26" priority="1268" stopIfTrue="1">
      <formula>LEN(TRIM(K2))=0</formula>
    </cfRule>
    <cfRule type="cellIs" dxfId="25" priority="1271" stopIfTrue="1" operator="lessThanOrEqual">
      <formula>3</formula>
    </cfRule>
    <cfRule type="cellIs" dxfId="24" priority="1272" stopIfTrue="1" operator="lessThanOrEqual">
      <formula>5</formula>
    </cfRule>
    <cfRule type="cellIs" dxfId="23" priority="1273" stopIfTrue="1" operator="lessThanOrEqual">
      <formula>10</formula>
    </cfRule>
    <cfRule type="cellIs" dxfId="22" priority="1274" stopIfTrue="1" operator="greaterThan">
      <formula>10</formula>
    </cfRule>
  </conditionalFormatting>
  <conditionalFormatting sqref="K2:K5">
    <cfRule type="cellIs" dxfId="21" priority="1269" stopIfTrue="1" operator="equal">
      <formula>"-"</formula>
    </cfRule>
    <cfRule type="cellIs" dxfId="20" priority="1270" stopIfTrue="1" operator="equal">
      <formula>"ND"</formula>
    </cfRule>
  </conditionalFormatting>
  <conditionalFormatting sqref="C2:C5">
    <cfRule type="cellIs" dxfId="19" priority="1250" stopIfTrue="1" operator="greaterThanOrEqual">
      <formula>6</formula>
    </cfRule>
    <cfRule type="cellIs" dxfId="18" priority="1251" stopIfTrue="1" operator="between">
      <formula>5.99999</formula>
      <formula>5</formula>
    </cfRule>
    <cfRule type="cellIs" dxfId="17" priority="1252" stopIfTrue="1" operator="between">
      <formula>4.99999</formula>
      <formula>4</formula>
    </cfRule>
    <cfRule type="cellIs" dxfId="16" priority="1253" stopIfTrue="1" operator="between">
      <formula>3.9999</formula>
      <formula>2.00001</formula>
    </cfRule>
  </conditionalFormatting>
  <conditionalFormatting sqref="H2:H5">
    <cfRule type="containsBlanks" dxfId="15" priority="1232" stopIfTrue="1">
      <formula>LEN(TRIM(H2))=0</formula>
    </cfRule>
    <cfRule type="cellIs" dxfId="14" priority="1233" stopIfTrue="1" operator="lessThan">
      <formula>250</formula>
    </cfRule>
  </conditionalFormatting>
  <conditionalFormatting sqref="L2:L5">
    <cfRule type="containsBlanks" dxfId="13" priority="1226" stopIfTrue="1">
      <formula>LEN(TRIM(L2))=0</formula>
    </cfRule>
    <cfRule type="cellIs" dxfId="12" priority="1227" stopIfTrue="1" operator="lessThanOrEqual">
      <formula>0.003</formula>
    </cfRule>
    <cfRule type="cellIs" dxfId="11" priority="1228" stopIfTrue="1" operator="lessThanOrEqual">
      <formula>0.01</formula>
    </cfRule>
    <cfRule type="cellIs" dxfId="10" priority="1229" stopIfTrue="1" operator="lessThanOrEqual">
      <formula>1</formula>
    </cfRule>
  </conditionalFormatting>
  <conditionalFormatting sqref="N2:N5">
    <cfRule type="cellIs" dxfId="9" priority="207" stopIfTrue="1" operator="equal">
      <formula>"-"</formula>
    </cfRule>
    <cfRule type="cellIs" dxfId="8" priority="208" stopIfTrue="1" operator="greaterThan">
      <formula>0.01</formula>
    </cfRule>
    <cfRule type="cellIs" dxfId="7" priority="209" stopIfTrue="1" operator="lessThanOrEqual">
      <formula>0.001</formula>
    </cfRule>
    <cfRule type="cellIs" dxfId="6" priority="210" stopIfTrue="1" operator="lessThanOrEqual">
      <formula>0.01</formula>
    </cfRule>
  </conditionalFormatting>
  <conditionalFormatting sqref="G2:G5">
    <cfRule type="cellIs" dxfId="5" priority="206" operator="equal">
      <formula>5</formula>
    </cfRule>
  </conditionalFormatting>
  <conditionalFormatting sqref="H14:H17">
    <cfRule type="cellIs" dxfId="4" priority="13" operator="greaterThan">
      <formula>100</formula>
    </cfRule>
  </conditionalFormatting>
  <conditionalFormatting sqref="M2:M5">
    <cfRule type="cellIs" dxfId="3" priority="2" stopIfTrue="1" operator="greaterThanOrEqual">
      <formula>60</formula>
    </cfRule>
    <cfRule type="cellIs" dxfId="2" priority="3" stopIfTrue="1" operator="between">
      <formula>30</formula>
      <formula>60</formula>
    </cfRule>
    <cfRule type="cellIs" dxfId="1" priority="4" stopIfTrue="1" operator="between">
      <formula>10</formula>
      <formula>30</formula>
    </cfRule>
    <cfRule type="cellIs" dxfId="0" priority="5" stopIfTrue="1" operator="lessThan">
      <formula>10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Super_UCA</vt:lpstr>
      <vt:lpstr>Super_TPF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</dc:creator>
  <cp:lastModifiedBy>Claudia de Conto</cp:lastModifiedBy>
  <cp:lastPrinted>2016-02-19T19:29:54Z</cp:lastPrinted>
  <dcterms:created xsi:type="dcterms:W3CDTF">2014-01-30T10:44:22Z</dcterms:created>
  <dcterms:modified xsi:type="dcterms:W3CDTF">2022-02-16T12:53:15Z</dcterms:modified>
</cp:coreProperties>
</file>